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240" windowWidth="11355" windowHeight="90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4" i="1"/>
  <c r="I26"/>
  <c r="I83"/>
  <c r="I63"/>
  <c r="I61"/>
  <c r="I60"/>
  <c r="I40"/>
  <c r="I41" s="1"/>
  <c r="H83"/>
  <c r="G83"/>
  <c r="F83"/>
  <c r="E83"/>
  <c r="D83"/>
  <c r="F61"/>
  <c r="G61"/>
  <c r="H61"/>
  <c r="E61"/>
  <c r="F63"/>
  <c r="G63"/>
  <c r="H63"/>
  <c r="E63"/>
  <c r="H60"/>
  <c r="F60"/>
  <c r="G60"/>
  <c r="E60"/>
  <c r="E52"/>
  <c r="F52" s="1"/>
  <c r="G52" s="1"/>
  <c r="H52" s="1"/>
  <c r="I52" s="1"/>
  <c r="E49"/>
  <c r="F49" s="1"/>
  <c r="G49" s="1"/>
  <c r="H49" s="1"/>
  <c r="I49" s="1"/>
  <c r="F41"/>
  <c r="G41"/>
  <c r="H41"/>
  <c r="E41"/>
  <c r="E40"/>
  <c r="F40"/>
  <c r="G40"/>
  <c r="H40"/>
  <c r="D40"/>
  <c r="E27"/>
  <c r="F27" s="1"/>
  <c r="G27" s="1"/>
  <c r="H27" s="1"/>
  <c r="I27" s="1"/>
  <c r="F26" l="1"/>
  <c r="F24" s="1"/>
  <c r="E26"/>
  <c r="E24" s="1"/>
  <c r="F32" l="1"/>
  <c r="F30"/>
  <c r="E32"/>
  <c r="E30"/>
  <c r="G26"/>
  <c r="G24" l="1"/>
  <c r="H26"/>
  <c r="G32" l="1"/>
  <c r="G30"/>
  <c r="H24"/>
  <c r="H32" l="1"/>
  <c r="H30"/>
  <c r="I30"/>
  <c r="I32"/>
</calcChain>
</file>

<file path=xl/sharedStrings.xml><?xml version="1.0" encoding="utf-8"?>
<sst xmlns="http://schemas.openxmlformats.org/spreadsheetml/2006/main" count="261" uniqueCount="188">
  <si>
    <t>№ п/п</t>
  </si>
  <si>
    <t>Наименование индикатора</t>
  </si>
  <si>
    <t>Ед. изм.</t>
  </si>
  <si>
    <t>факт.</t>
  </si>
  <si>
    <t>оценка</t>
  </si>
  <si>
    <t>прогноз</t>
  </si>
  <si>
    <t>Инфляция (к декабрю прошлого года)</t>
  </si>
  <si>
    <t>%</t>
  </si>
  <si>
    <t>Промышленное производство, всего</t>
  </si>
  <si>
    <t>тыс.руб.</t>
  </si>
  <si>
    <t xml:space="preserve">Индекс промышленного производства </t>
  </si>
  <si>
    <t>% к предыдущему году с учетом ИПЦ</t>
  </si>
  <si>
    <t>2.1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</si>
  <si>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</si>
  <si>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</si>
  <si>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отгрузки - РАЗДЕЛ С: Добыча полезных ископаемых</t>
  </si>
  <si>
    <t>Индекс-дефлятор отрузки - РАЗДЕЛ C: Добыча полезных ископаемых</t>
  </si>
  <si>
    <t>Индекс производства - РАЗДЕЛ C: Добыча полезных ископаемых</t>
  </si>
  <si>
    <t>2.2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</si>
  <si>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</si>
  <si>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</si>
  <si>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отгрузки - РАЗДЕЛ D: Обрабатывающие производства</t>
  </si>
  <si>
    <t>Индекс-дефлятор отрузки - РАЗДЕЛ D: Обрабатывающие производства</t>
  </si>
  <si>
    <t>Индекс производства - РАЗДЕЛ D: Обрабатывающие производства</t>
  </si>
  <si>
    <t>2.3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</si>
  <si>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</si>
  <si>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</si>
  <si>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</si>
  <si>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</si>
  <si>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</si>
  <si>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Сельское хозяйство</t>
  </si>
  <si>
    <t>3.1</t>
  </si>
  <si>
    <t>Продукция сельского хозяйства во всех категориях хозяйств</t>
  </si>
  <si>
    <t>в  том числе:</t>
  </si>
  <si>
    <t>растеневодство</t>
  </si>
  <si>
    <t>животноводство</t>
  </si>
  <si>
    <t>из общего объема:</t>
  </si>
  <si>
    <t>продукция  сельскохозяйственных предприятий</t>
  </si>
  <si>
    <t>продукция населения</t>
  </si>
  <si>
    <t>продукция КФХ</t>
  </si>
  <si>
    <t>3.2</t>
  </si>
  <si>
    <t xml:space="preserve">Индекс производства продукции сельского (хозяйств всех категорий) в сопоставимых ценах </t>
  </si>
  <si>
    <t>% к предыдущему году</t>
  </si>
  <si>
    <t>в том числе:</t>
  </si>
  <si>
    <t>растеневодства</t>
  </si>
  <si>
    <t>животноводства</t>
  </si>
  <si>
    <t>3.3</t>
  </si>
  <si>
    <t>Индекс-дефлятор продукции сельского хозяйства в хозяйствах всех категорий</t>
  </si>
  <si>
    <t>4</t>
  </si>
  <si>
    <t>Транспорт</t>
  </si>
  <si>
    <t>4.1</t>
  </si>
  <si>
    <t>Общая протяженность автомобильных дорог, оформленных в муниципальную собственность</t>
  </si>
  <si>
    <t>км.</t>
  </si>
  <si>
    <t>5</t>
  </si>
  <si>
    <t>Инвестиционная строительная деятельность</t>
  </si>
  <si>
    <t>5.1</t>
  </si>
  <si>
    <t>Инвестиции в основной капитал</t>
  </si>
  <si>
    <t>к предыдущему году в  сопоставимых ценах</t>
  </si>
  <si>
    <t>Индекс-дефлятор</t>
  </si>
  <si>
    <t>5.1.1</t>
  </si>
  <si>
    <t>Инвестиции в основной капитал за счет средств федерального бюджета</t>
  </si>
  <si>
    <t>5.1.2</t>
  </si>
  <si>
    <t>Инвестиции в основной капитал за счет средств субъекта РФ</t>
  </si>
  <si>
    <t>5.1.3</t>
  </si>
  <si>
    <t>Инвестиции в основной капитал за счет средств бюджета МО</t>
  </si>
  <si>
    <t>5.1.4</t>
  </si>
  <si>
    <t>Инвестиции за счет собственных средств предприятий</t>
  </si>
  <si>
    <t>5.2</t>
  </si>
  <si>
    <t xml:space="preserve">Ввод в действие жилья </t>
  </si>
  <si>
    <t>кв.м.</t>
  </si>
  <si>
    <t>6</t>
  </si>
  <si>
    <t>Потребительский рынок</t>
  </si>
  <si>
    <t>6.1</t>
  </si>
  <si>
    <t>Оборот розничной торговли</t>
  </si>
  <si>
    <t>к предыдущему году  в сопоставимых ценах</t>
  </si>
  <si>
    <t>Индекс-дефлятор оборота розничной торговли</t>
  </si>
  <si>
    <t>6.2</t>
  </si>
  <si>
    <t>Оборот общественного питания</t>
  </si>
  <si>
    <t>Индекс потребительских цен на продукцию общественного питания</t>
  </si>
  <si>
    <t>декабрь к декабрю предыдущего года, %</t>
  </si>
  <si>
    <t>6.3</t>
  </si>
  <si>
    <t>Объем платных услуг населению, в т.ч. бытовых</t>
  </si>
  <si>
    <t>7</t>
  </si>
  <si>
    <t>Рынок труда и заработная плата</t>
  </si>
  <si>
    <t>7.1</t>
  </si>
  <si>
    <t>Среднесписочная численность работников (без совместителей)</t>
  </si>
  <si>
    <t>человек</t>
  </si>
  <si>
    <t>7.2</t>
  </si>
  <si>
    <t>Численность не занятых трудовой деятельностью граждан, ищущих работу и зарегистрированных в службе занятости</t>
  </si>
  <si>
    <t>7.3</t>
  </si>
  <si>
    <t>численность официально зарегистрированных безработных</t>
  </si>
  <si>
    <t>7.4</t>
  </si>
  <si>
    <t>уровень зарегистрированной безработицы к трудовому населению</t>
  </si>
  <si>
    <t>7.5</t>
  </si>
  <si>
    <t>среднемесячная номинальная начисленная заработная плата работников</t>
  </si>
  <si>
    <t>рублей</t>
  </si>
  <si>
    <t>7.6</t>
  </si>
  <si>
    <t>Годовой фонд оплаты труда работников, включая совмещение</t>
  </si>
  <si>
    <t>темп роста к предыдущему периоду</t>
  </si>
  <si>
    <t>7.7</t>
  </si>
  <si>
    <t>Просроченная задолженность по заработной плате работникам по видам деятельности и источникам финансирования в разрезе муниципальной статистической отчетности ОКВЭД</t>
  </si>
  <si>
    <t>8</t>
  </si>
  <si>
    <t xml:space="preserve">Денежные доходы населения </t>
  </si>
  <si>
    <t>9</t>
  </si>
  <si>
    <t>Финансы</t>
  </si>
  <si>
    <t>9.1</t>
  </si>
  <si>
    <t>Сальдированный финансовый результат (прибыль минус убыток) предприятий</t>
  </si>
  <si>
    <t>9.2</t>
  </si>
  <si>
    <t>Прибыль прибыльных предприятий в т. ч. прибыль муниципальных унитарных предприятий</t>
  </si>
  <si>
    <t>10</t>
  </si>
  <si>
    <t xml:space="preserve">Развитие малого предпринимательства </t>
  </si>
  <si>
    <t>10.1</t>
  </si>
  <si>
    <t>Количество субъектов малого и среднего предпринимательства (ИП, КФХ, малые предприятия, средние предприятия)</t>
  </si>
  <si>
    <t>един.</t>
  </si>
  <si>
    <t>10.2</t>
  </si>
  <si>
    <t>Численность занятых на малых предприятиях</t>
  </si>
  <si>
    <t>чел.</t>
  </si>
  <si>
    <t>10.3</t>
  </si>
  <si>
    <t>Инвестиции в основной капитал в малом бизнесе</t>
  </si>
  <si>
    <t>11</t>
  </si>
  <si>
    <t>Социальная сфера</t>
  </si>
  <si>
    <t>11.1</t>
  </si>
  <si>
    <t>Численность детей в дошкольных образовательных учреждениях</t>
  </si>
  <si>
    <t>11.2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</si>
  <si>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</si>
  <si>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11.3</t>
  </si>
  <si>
    <t>Обеспеченность:</t>
  </si>
  <si>
    <t>11.3.1</t>
  </si>
  <si>
    <t>общедоступными  библиотеками</t>
  </si>
  <si>
    <t>единиц</t>
  </si>
  <si>
    <t>11.3.2</t>
  </si>
  <si>
    <t>учреждениями культурно-досугового типа</t>
  </si>
  <si>
    <t>дошкольными образовательными учреждениями</t>
  </si>
  <si>
    <t>мест в ДОУ</t>
  </si>
  <si>
    <t>12</t>
  </si>
  <si>
    <t>Жилищно-коммунальное хозяйство</t>
  </si>
  <si>
    <t>12.1</t>
  </si>
  <si>
    <t>Жилищный фонд на конец года</t>
  </si>
  <si>
    <t>12.2</t>
  </si>
  <si>
    <t>Средняя обеспеченность населения жильем</t>
  </si>
  <si>
    <t>кв.м./на 1 жителя</t>
  </si>
  <si>
    <t>Территория</t>
  </si>
  <si>
    <t>13.1.</t>
  </si>
  <si>
    <t xml:space="preserve">Находящаяся в ведении муниципального образования </t>
  </si>
  <si>
    <t>га</t>
  </si>
  <si>
    <t>13.2</t>
  </si>
  <si>
    <t>Находящиеся в собственности:</t>
  </si>
  <si>
    <t>13.2.1</t>
  </si>
  <si>
    <t>Земли с/х назначения</t>
  </si>
  <si>
    <t>13.2.2</t>
  </si>
  <si>
    <t>Земли населённых пунктов,</t>
  </si>
  <si>
    <t>13.3</t>
  </si>
  <si>
    <t>Сдаваемые в аренду:</t>
  </si>
  <si>
    <t>13.3.1</t>
  </si>
  <si>
    <t>13.3.2</t>
  </si>
  <si>
    <t>Земли населённых пунктов</t>
  </si>
  <si>
    <t>13.4</t>
  </si>
  <si>
    <t>Площадь муниципального образования, предназначенная для строительства</t>
  </si>
  <si>
    <t>13.5</t>
  </si>
  <si>
    <t>Демография</t>
  </si>
  <si>
    <t>14.1.</t>
  </si>
  <si>
    <t>Численность постоянного населения на начало года</t>
  </si>
  <si>
    <t>14.2.</t>
  </si>
  <si>
    <t>Численность постоянного населения в трудоспособном возрасте</t>
  </si>
  <si>
    <t>14.3</t>
  </si>
  <si>
    <t>Численность постоянного населения в возрасте моложе трудоспособного на начало года</t>
  </si>
  <si>
    <t>14.4</t>
  </si>
  <si>
    <t>Численность постоянного населения в возрасте старше трудоспособного на начало года</t>
  </si>
  <si>
    <t>14.5</t>
  </si>
  <si>
    <t>Число частных домохозяйств</t>
  </si>
  <si>
    <t>14.6</t>
  </si>
  <si>
    <t>Число многоквартирных домов</t>
  </si>
  <si>
    <t>14.7</t>
  </si>
  <si>
    <t>Общий коэффициент рождаемости на 1000 человек населения</t>
  </si>
  <si>
    <t>14.7.</t>
  </si>
  <si>
    <t>Общий коэффициент смертности на 1000 человек населения</t>
  </si>
  <si>
    <t>14.8</t>
  </si>
  <si>
    <t>Коэффициент естественного прироста (убыли)</t>
  </si>
  <si>
    <t>14.9</t>
  </si>
  <si>
    <t>Число прибывших на территорию МО</t>
  </si>
  <si>
    <t>14.10</t>
  </si>
  <si>
    <t>Число выбывших с территории МО</t>
  </si>
  <si>
    <t>15</t>
  </si>
  <si>
    <t>Расходы бюджета на органы местного самоуправления</t>
  </si>
  <si>
    <t>15.1</t>
  </si>
  <si>
    <t>В том числе заработная плата</t>
  </si>
  <si>
    <t>Площадь земельных участков, предоставленная под ИЖС</t>
  </si>
  <si>
    <t>Прогноз социально-экономического развития МО Лапазский сельсовет Новосергиевского района Оренбургской области на 2017 год.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</si>
</sst>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sz val="11"/>
      <name val="Arial Unicode MS"/>
      <family val="2"/>
      <charset val="204"/>
    </font>
    <font>
      <b/>
      <sz val="11"/>
      <name val="Arial Unicode MS"/>
      <family val="2"/>
      <charset val="204"/>
    </font>
    <font>
      <b/>
      <sz val="11"/>
      <color indexed="8"/>
      <name val="Arial Unicode MS"/>
      <family val="2"/>
      <charset val="204"/>
    </font>
    <font>
      <sz val="11"/>
      <color indexed="8"/>
      <name val="Arial Unicode MS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left" vertical="center" wrapText="1" shrinkToFit="1"/>
    </xf>
    <xf numFmtId="0" fontId="3" fillId="0" borderId="0" xfId="0" applyFont="1" applyBorder="1" applyAlignment="1">
      <alignment wrapText="1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BreakPreview" topLeftCell="A106" zoomScaleNormal="100" zoomScaleSheetLayoutView="100" workbookViewId="0">
      <selection activeCell="I60" sqref="I60"/>
    </sheetView>
  </sheetViews>
  <sheetFormatPr defaultRowHeight="12.75"/>
  <cols>
    <col min="1" max="1" width="7.5703125" style="2" customWidth="1"/>
    <col min="2" max="2" width="47.28515625" style="1" customWidth="1"/>
    <col min="3" max="3" width="24.140625" style="1" customWidth="1"/>
    <col min="4" max="4" width="0.42578125" style="1" hidden="1" customWidth="1"/>
    <col min="5" max="5" width="13.5703125" style="1" customWidth="1"/>
    <col min="6" max="7" width="13.85546875" style="1" customWidth="1"/>
    <col min="8" max="8" width="15.5703125" style="1" customWidth="1"/>
    <col min="9" max="9" width="13.7109375" style="1" customWidth="1"/>
    <col min="10" max="16384" width="9.140625" style="1"/>
  </cols>
  <sheetData>
    <row r="1" spans="1:17" ht="36" customHeight="1">
      <c r="A1" s="35" t="s">
        <v>187</v>
      </c>
      <c r="B1" s="35"/>
      <c r="C1" s="35"/>
      <c r="D1" s="35"/>
      <c r="E1" s="35"/>
      <c r="F1" s="35"/>
      <c r="G1" s="35"/>
      <c r="H1" s="35"/>
    </row>
    <row r="2" spans="1:17">
      <c r="A2" s="33" t="s">
        <v>0</v>
      </c>
      <c r="B2" s="33" t="s">
        <v>1</v>
      </c>
      <c r="C2" s="34" t="s">
        <v>2</v>
      </c>
      <c r="D2" s="26">
        <v>2014</v>
      </c>
      <c r="E2" s="26">
        <v>2015</v>
      </c>
      <c r="F2" s="26">
        <v>2016</v>
      </c>
      <c r="G2" s="26">
        <v>2017</v>
      </c>
      <c r="H2" s="26">
        <v>2018</v>
      </c>
      <c r="I2" s="32">
        <v>2019</v>
      </c>
    </row>
    <row r="3" spans="1:17" ht="63.75">
      <c r="A3" s="33"/>
      <c r="B3" s="33"/>
      <c r="C3" s="34"/>
      <c r="D3" s="26" t="s">
        <v>3</v>
      </c>
      <c r="E3" s="26" t="s">
        <v>4</v>
      </c>
      <c r="F3" s="26" t="s">
        <v>5</v>
      </c>
      <c r="G3" s="26" t="s">
        <v>5</v>
      </c>
      <c r="H3" s="26" t="s">
        <v>5</v>
      </c>
      <c r="I3" s="32" t="s">
        <v>5</v>
      </c>
    </row>
    <row r="4" spans="1:17">
      <c r="A4" s="3">
        <v>1</v>
      </c>
      <c r="B4" s="26">
        <v>2</v>
      </c>
      <c r="C4" s="18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8</v>
      </c>
    </row>
    <row r="5" spans="1:17" ht="16.5">
      <c r="A5" s="6">
        <v>1</v>
      </c>
      <c r="B5" s="7" t="s">
        <v>6</v>
      </c>
      <c r="C5" s="19" t="s">
        <v>7</v>
      </c>
      <c r="D5" s="24">
        <v>114</v>
      </c>
      <c r="E5" s="24">
        <v>114</v>
      </c>
      <c r="F5" s="24">
        <v>107</v>
      </c>
      <c r="G5" s="23">
        <v>105</v>
      </c>
      <c r="H5" s="23">
        <v>104.5</v>
      </c>
      <c r="I5" s="23">
        <v>104</v>
      </c>
      <c r="J5" s="17"/>
      <c r="K5" s="17"/>
      <c r="L5" s="17"/>
      <c r="M5" s="17"/>
      <c r="N5" s="17"/>
      <c r="O5" s="17"/>
      <c r="P5" s="17"/>
      <c r="Q5" s="17"/>
    </row>
    <row r="6" spans="1:17" ht="16.5">
      <c r="A6" s="6">
        <v>2</v>
      </c>
      <c r="B6" s="8" t="s">
        <v>8</v>
      </c>
      <c r="C6" s="20" t="s">
        <v>9</v>
      </c>
      <c r="D6" s="9"/>
      <c r="E6" s="9"/>
      <c r="F6" s="9"/>
      <c r="G6" s="9"/>
      <c r="H6" s="9"/>
      <c r="I6" s="9"/>
    </row>
    <row r="7" spans="1:17" ht="33">
      <c r="A7" s="6"/>
      <c r="B7" s="10" t="s">
        <v>10</v>
      </c>
      <c r="C7" s="5" t="s">
        <v>11</v>
      </c>
      <c r="D7" s="5"/>
      <c r="E7" s="5"/>
      <c r="F7" s="5"/>
      <c r="G7" s="5"/>
      <c r="H7" s="5"/>
      <c r="I7" s="5"/>
    </row>
    <row r="8" spans="1:17" ht="16.5">
      <c r="A8" s="16" t="s">
        <v>12</v>
      </c>
      <c r="B8" s="11" t="s">
        <v>13</v>
      </c>
      <c r="C8" s="12"/>
      <c r="D8" s="5"/>
      <c r="E8" s="5"/>
      <c r="F8" s="5"/>
      <c r="G8" s="5"/>
      <c r="H8" s="5"/>
      <c r="I8" s="5"/>
    </row>
    <row r="9" spans="1:17" ht="66">
      <c r="A9" s="16"/>
      <c r="B9" s="13" t="s">
        <v>14</v>
      </c>
      <c r="C9" s="9" t="s">
        <v>9</v>
      </c>
      <c r="D9" s="9"/>
      <c r="E9" s="9"/>
      <c r="F9" s="9"/>
      <c r="G9" s="9"/>
      <c r="H9" s="9"/>
      <c r="I9" s="9"/>
    </row>
    <row r="10" spans="1:17" ht="33">
      <c r="A10" s="16"/>
      <c r="B10" s="10" t="s">
        <v>15</v>
      </c>
      <c r="C10" s="5" t="s">
        <v>7</v>
      </c>
      <c r="D10" s="5"/>
      <c r="E10" s="5"/>
      <c r="F10" s="5"/>
      <c r="G10" s="5"/>
      <c r="H10" s="5"/>
      <c r="I10" s="5"/>
    </row>
    <row r="11" spans="1:17" ht="33">
      <c r="A11" s="16"/>
      <c r="B11" s="10" t="s">
        <v>16</v>
      </c>
      <c r="C11" s="5" t="s">
        <v>7</v>
      </c>
      <c r="D11" s="14">
        <v>107.1</v>
      </c>
      <c r="E11" s="14">
        <v>122</v>
      </c>
      <c r="F11" s="14">
        <v>91.3</v>
      </c>
      <c r="G11" s="14">
        <v>101.4</v>
      </c>
      <c r="H11" s="14">
        <v>100.9</v>
      </c>
      <c r="I11" s="14">
        <v>100.2</v>
      </c>
      <c r="J11" s="4"/>
      <c r="K11" s="4"/>
    </row>
    <row r="12" spans="1:17" ht="33">
      <c r="A12" s="16"/>
      <c r="B12" s="10" t="s">
        <v>17</v>
      </c>
      <c r="C12" s="5" t="s">
        <v>7</v>
      </c>
      <c r="D12" s="5"/>
      <c r="E12" s="5"/>
      <c r="F12" s="5"/>
      <c r="G12" s="5"/>
      <c r="H12" s="5"/>
      <c r="I12" s="5"/>
    </row>
    <row r="13" spans="1:17" ht="16.5">
      <c r="A13" s="16" t="s">
        <v>18</v>
      </c>
      <c r="B13" s="8" t="s">
        <v>19</v>
      </c>
      <c r="C13" s="9"/>
      <c r="D13" s="9"/>
      <c r="E13" s="9"/>
      <c r="F13" s="9"/>
      <c r="G13" s="9"/>
      <c r="H13" s="9"/>
      <c r="I13" s="9"/>
    </row>
    <row r="14" spans="1:17" ht="66">
      <c r="A14" s="16"/>
      <c r="B14" s="10" t="s">
        <v>20</v>
      </c>
      <c r="C14" s="15" t="s">
        <v>9</v>
      </c>
      <c r="D14" s="5"/>
      <c r="E14" s="5"/>
      <c r="F14" s="5"/>
      <c r="G14" s="5"/>
      <c r="H14" s="5"/>
      <c r="I14" s="5"/>
    </row>
    <row r="15" spans="1:17" ht="33">
      <c r="A15" s="16"/>
      <c r="B15" s="10" t="s">
        <v>21</v>
      </c>
      <c r="C15" s="5" t="s">
        <v>7</v>
      </c>
      <c r="D15" s="5"/>
      <c r="E15" s="5"/>
      <c r="F15" s="5"/>
      <c r="G15" s="5"/>
      <c r="H15" s="5"/>
      <c r="I15" s="5"/>
    </row>
    <row r="16" spans="1:17" ht="33">
      <c r="A16" s="16"/>
      <c r="B16" s="10" t="s">
        <v>22</v>
      </c>
      <c r="C16" s="5" t="s">
        <v>7</v>
      </c>
      <c r="D16" s="21">
        <v>107.79425356841182</v>
      </c>
      <c r="E16" s="21">
        <v>115</v>
      </c>
      <c r="F16" s="21">
        <v>104.3</v>
      </c>
      <c r="G16" s="21">
        <v>104.9</v>
      </c>
      <c r="H16" s="21">
        <v>105</v>
      </c>
      <c r="I16" s="21">
        <v>105</v>
      </c>
    </row>
    <row r="17" spans="1:9" ht="33">
      <c r="A17" s="16"/>
      <c r="B17" s="10" t="s">
        <v>23</v>
      </c>
      <c r="C17" s="5" t="s">
        <v>7</v>
      </c>
      <c r="D17" s="5"/>
      <c r="E17" s="5"/>
      <c r="F17" s="5"/>
      <c r="G17" s="5"/>
      <c r="H17" s="5"/>
      <c r="I17" s="5"/>
    </row>
    <row r="18" spans="1:9" ht="33">
      <c r="A18" s="16" t="s">
        <v>24</v>
      </c>
      <c r="B18" s="11" t="s">
        <v>25</v>
      </c>
      <c r="C18" s="5"/>
      <c r="D18" s="5"/>
      <c r="E18" s="5"/>
      <c r="F18" s="5"/>
      <c r="G18" s="5"/>
      <c r="H18" s="5"/>
      <c r="I18" s="5"/>
    </row>
    <row r="19" spans="1:9" ht="82.5">
      <c r="A19" s="16"/>
      <c r="B19" s="13" t="s">
        <v>26</v>
      </c>
      <c r="C19" s="9" t="s">
        <v>9</v>
      </c>
      <c r="D19" s="9"/>
      <c r="E19" s="9"/>
      <c r="F19" s="9"/>
      <c r="G19" s="9"/>
      <c r="H19" s="9"/>
      <c r="I19" s="9"/>
    </row>
    <row r="20" spans="1:9" ht="49.5">
      <c r="A20" s="16"/>
      <c r="B20" s="10" t="s">
        <v>27</v>
      </c>
      <c r="C20" s="5" t="s">
        <v>7</v>
      </c>
      <c r="D20" s="5"/>
      <c r="E20" s="5"/>
      <c r="F20" s="5"/>
      <c r="G20" s="5"/>
      <c r="H20" s="5"/>
      <c r="I20" s="5"/>
    </row>
    <row r="21" spans="1:9" ht="49.5">
      <c r="A21" s="16"/>
      <c r="B21" s="10" t="s">
        <v>28</v>
      </c>
      <c r="C21" s="5" t="s">
        <v>7</v>
      </c>
      <c r="D21" s="5">
        <v>108</v>
      </c>
      <c r="E21" s="5">
        <v>140.19999999999999</v>
      </c>
      <c r="F21" s="5">
        <v>107.7</v>
      </c>
      <c r="G21" s="5">
        <v>106</v>
      </c>
      <c r="H21" s="5">
        <v>105.1</v>
      </c>
      <c r="I21" s="5">
        <v>104.7</v>
      </c>
    </row>
    <row r="22" spans="1:9" ht="49.5">
      <c r="A22" s="16"/>
      <c r="B22" s="10" t="s">
        <v>29</v>
      </c>
      <c r="C22" s="5" t="s">
        <v>7</v>
      </c>
      <c r="D22" s="5"/>
      <c r="E22" s="5"/>
      <c r="F22" s="5"/>
      <c r="G22" s="5"/>
      <c r="H22" s="5"/>
      <c r="I22" s="5"/>
    </row>
    <row r="23" spans="1:9" ht="16.5">
      <c r="A23" s="16">
        <v>3</v>
      </c>
      <c r="B23" s="7" t="s">
        <v>30</v>
      </c>
      <c r="C23" s="5"/>
      <c r="D23" s="5"/>
      <c r="E23" s="5"/>
      <c r="F23" s="5"/>
      <c r="G23" s="5"/>
      <c r="H23" s="5"/>
      <c r="I23" s="5"/>
    </row>
    <row r="24" spans="1:9" ht="33">
      <c r="A24" s="16" t="s">
        <v>31</v>
      </c>
      <c r="B24" s="5" t="s">
        <v>32</v>
      </c>
      <c r="C24" s="5" t="s">
        <v>9</v>
      </c>
      <c r="D24" s="5">
        <v>64355</v>
      </c>
      <c r="E24" s="28">
        <f>E26+E27</f>
        <v>79736.115320000012</v>
      </c>
      <c r="F24" s="28">
        <f t="shared" ref="F24:I24" si="0">F26+F27</f>
        <v>85271.074335649784</v>
      </c>
      <c r="G24" s="28">
        <f t="shared" si="0"/>
        <v>91830.590828006272</v>
      </c>
      <c r="H24" s="28">
        <f t="shared" si="0"/>
        <v>98106.936830598832</v>
      </c>
      <c r="I24" s="28">
        <f t="shared" si="0"/>
        <v>104038.97265303766</v>
      </c>
    </row>
    <row r="25" spans="1:9" ht="16.5">
      <c r="A25" s="16"/>
      <c r="B25" s="5" t="s">
        <v>33</v>
      </c>
      <c r="C25" s="5"/>
      <c r="D25" s="5"/>
      <c r="E25" s="29"/>
      <c r="F25" s="29"/>
      <c r="G25" s="29"/>
      <c r="H25" s="29"/>
      <c r="I25" s="29"/>
    </row>
    <row r="26" spans="1:9" ht="16.5">
      <c r="A26" s="16"/>
      <c r="B26" s="5" t="s">
        <v>34</v>
      </c>
      <c r="C26" s="5" t="s">
        <v>9</v>
      </c>
      <c r="D26" s="5">
        <v>37390</v>
      </c>
      <c r="E26" s="28">
        <f>D26*E34*E36/10000</f>
        <v>45960.834920000001</v>
      </c>
      <c r="F26" s="28">
        <f t="shared" ref="F26:I26" si="1">E26*F34*F36/10000</f>
        <v>48638.74296661379</v>
      </c>
      <c r="G26" s="28">
        <f t="shared" si="1"/>
        <v>51717.089008970783</v>
      </c>
      <c r="H26" s="28">
        <f t="shared" si="1"/>
        <v>54470.506827808378</v>
      </c>
      <c r="I26" s="28">
        <f t="shared" si="1"/>
        <v>56932.573736425315</v>
      </c>
    </row>
    <row r="27" spans="1:9" ht="16.5">
      <c r="A27" s="16"/>
      <c r="B27" s="5" t="s">
        <v>35</v>
      </c>
      <c r="C27" s="5" t="s">
        <v>9</v>
      </c>
      <c r="D27" s="5">
        <v>26965</v>
      </c>
      <c r="E27" s="28">
        <f>D27*E35*E36/10000</f>
        <v>33775.280400000003</v>
      </c>
      <c r="F27" s="28">
        <f t="shared" ref="F27:I27" si="2">E27*F35*F36/10000</f>
        <v>36632.331369036001</v>
      </c>
      <c r="G27" s="28">
        <f t="shared" si="2"/>
        <v>40113.501819035489</v>
      </c>
      <c r="H27" s="28">
        <f t="shared" si="2"/>
        <v>43636.430002790454</v>
      </c>
      <c r="I27" s="28">
        <f t="shared" si="2"/>
        <v>47106.39891661235</v>
      </c>
    </row>
    <row r="28" spans="1:9" ht="16.5">
      <c r="A28" s="16"/>
      <c r="B28" s="5" t="s">
        <v>36</v>
      </c>
      <c r="C28" s="5"/>
      <c r="D28" s="5"/>
      <c r="E28" s="29"/>
      <c r="F28" s="29"/>
      <c r="G28" s="29"/>
      <c r="H28" s="29"/>
      <c r="I28" s="29"/>
    </row>
    <row r="29" spans="1:9" ht="33">
      <c r="A29" s="16"/>
      <c r="B29" s="5" t="s">
        <v>37</v>
      </c>
      <c r="C29" s="5" t="s">
        <v>9</v>
      </c>
      <c r="D29" s="5">
        <v>32177</v>
      </c>
      <c r="E29" s="29">
        <v>36854.120000000003</v>
      </c>
      <c r="F29" s="29">
        <v>38742.160000000003</v>
      </c>
      <c r="G29" s="29">
        <v>40804.79</v>
      </c>
      <c r="H29" s="29">
        <v>42895.22</v>
      </c>
      <c r="I29" s="29">
        <v>42895.22</v>
      </c>
    </row>
    <row r="30" spans="1:9" ht="16.5">
      <c r="A30" s="16"/>
      <c r="B30" s="5" t="s">
        <v>38</v>
      </c>
      <c r="C30" s="5" t="s">
        <v>9</v>
      </c>
      <c r="D30" s="5">
        <v>28960</v>
      </c>
      <c r="E30" s="28">
        <f>E24-E29-E31</f>
        <v>39196.245320000009</v>
      </c>
      <c r="F30" s="28">
        <f t="shared" ref="F30:H30" si="3">F24-F29-F31</f>
        <v>42654.344335649781</v>
      </c>
      <c r="G30" s="28">
        <f t="shared" si="3"/>
        <v>46944.940828006271</v>
      </c>
      <c r="H30" s="28">
        <f t="shared" si="3"/>
        <v>50921.796830598832</v>
      </c>
      <c r="I30" s="28">
        <f t="shared" ref="I30" si="4">I24-I29-I31</f>
        <v>56853.832653037665</v>
      </c>
    </row>
    <row r="31" spans="1:9" ht="16.5">
      <c r="A31" s="16"/>
      <c r="B31" s="5" t="s">
        <v>39</v>
      </c>
      <c r="C31" s="5" t="s">
        <v>9</v>
      </c>
      <c r="D31" s="5">
        <v>3218</v>
      </c>
      <c r="E31" s="29">
        <v>3685.75</v>
      </c>
      <c r="F31" s="29">
        <v>3874.57</v>
      </c>
      <c r="G31" s="29">
        <v>4080.86</v>
      </c>
      <c r="H31" s="29">
        <v>4289.92</v>
      </c>
      <c r="I31" s="29">
        <v>4289.92</v>
      </c>
    </row>
    <row r="32" spans="1:9" ht="49.5">
      <c r="A32" s="16" t="s">
        <v>40</v>
      </c>
      <c r="B32" s="5" t="s">
        <v>41</v>
      </c>
      <c r="C32" s="5" t="s">
        <v>42</v>
      </c>
      <c r="D32" s="5">
        <v>109.3</v>
      </c>
      <c r="E32" s="30">
        <f>E24/D24/E36*10000</f>
        <v>100.89610752855258</v>
      </c>
      <c r="F32" s="30">
        <f t="shared" ref="F32:I32" si="5">F24/E24/F36*10000</f>
        <v>101.55897058893736</v>
      </c>
      <c r="G32" s="30">
        <f t="shared" si="5"/>
        <v>101.78879570198124</v>
      </c>
      <c r="H32" s="30">
        <f t="shared" si="5"/>
        <v>101.9415082687505</v>
      </c>
      <c r="I32" s="30">
        <f t="shared" si="5"/>
        <v>101.96778835076516</v>
      </c>
    </row>
    <row r="33" spans="1:9" ht="16.5">
      <c r="A33" s="25"/>
      <c r="B33" s="5" t="s">
        <v>43</v>
      </c>
      <c r="C33" s="5"/>
      <c r="D33" s="5"/>
      <c r="E33" s="29"/>
      <c r="F33" s="29"/>
      <c r="G33" s="29"/>
      <c r="H33" s="29"/>
      <c r="I33" s="29"/>
    </row>
    <row r="34" spans="1:9" ht="24" customHeight="1">
      <c r="A34" s="16"/>
      <c r="B34" s="5" t="s">
        <v>44</v>
      </c>
      <c r="C34" s="5" t="s">
        <v>42</v>
      </c>
      <c r="D34" s="5">
        <v>94</v>
      </c>
      <c r="E34" s="29">
        <v>100.1</v>
      </c>
      <c r="F34" s="29">
        <v>100.5</v>
      </c>
      <c r="G34" s="29">
        <v>100.5</v>
      </c>
      <c r="H34" s="29">
        <v>100.5</v>
      </c>
      <c r="I34" s="29">
        <v>100.5</v>
      </c>
    </row>
    <row r="35" spans="1:9" ht="22.5" customHeight="1">
      <c r="A35" s="16"/>
      <c r="B35" s="5" t="s">
        <v>45</v>
      </c>
      <c r="C35" s="5" t="s">
        <v>42</v>
      </c>
      <c r="D35" s="5">
        <v>102</v>
      </c>
      <c r="E35" s="29">
        <v>102</v>
      </c>
      <c r="F35" s="29">
        <v>103</v>
      </c>
      <c r="G35" s="29">
        <v>103.5</v>
      </c>
      <c r="H35" s="29">
        <v>103.8</v>
      </c>
      <c r="I35" s="29">
        <v>103.8</v>
      </c>
    </row>
    <row r="36" spans="1:9" ht="33.75" customHeight="1">
      <c r="A36" s="16" t="s">
        <v>46</v>
      </c>
      <c r="B36" s="5" t="s">
        <v>47</v>
      </c>
      <c r="C36" s="5" t="s">
        <v>42</v>
      </c>
      <c r="D36" s="21">
        <v>113</v>
      </c>
      <c r="E36" s="21">
        <v>122.8</v>
      </c>
      <c r="F36" s="21">
        <v>105.3</v>
      </c>
      <c r="G36" s="21">
        <v>105.8</v>
      </c>
      <c r="H36" s="21">
        <v>104.8</v>
      </c>
      <c r="I36" s="21">
        <v>104</v>
      </c>
    </row>
    <row r="37" spans="1:9" ht="24" customHeight="1">
      <c r="A37" s="16" t="s">
        <v>48</v>
      </c>
      <c r="B37" s="7" t="s">
        <v>49</v>
      </c>
      <c r="C37" s="5"/>
      <c r="D37" s="21"/>
      <c r="E37" s="21"/>
      <c r="F37" s="21"/>
      <c r="G37" s="21"/>
      <c r="H37" s="21"/>
      <c r="I37" s="21"/>
    </row>
    <row r="38" spans="1:9" ht="54" customHeight="1">
      <c r="A38" s="16" t="s">
        <v>50</v>
      </c>
      <c r="B38" s="5" t="s">
        <v>51</v>
      </c>
      <c r="C38" s="5" t="s">
        <v>52</v>
      </c>
      <c r="D38" s="21">
        <v>13.7</v>
      </c>
      <c r="E38" s="21">
        <v>13.7</v>
      </c>
      <c r="F38" s="21">
        <v>13.7</v>
      </c>
      <c r="G38" s="21">
        <v>13.7</v>
      </c>
      <c r="H38" s="21">
        <v>13.7</v>
      </c>
      <c r="I38" s="21">
        <v>13.7</v>
      </c>
    </row>
    <row r="39" spans="1:9" ht="33">
      <c r="A39" s="16" t="s">
        <v>53</v>
      </c>
      <c r="B39" s="7" t="s">
        <v>54</v>
      </c>
      <c r="C39" s="5"/>
      <c r="D39" s="5"/>
      <c r="E39" s="5"/>
      <c r="F39" s="5"/>
      <c r="G39" s="5"/>
      <c r="H39" s="5"/>
      <c r="I39" s="5"/>
    </row>
    <row r="40" spans="1:9" ht="16.5">
      <c r="A40" s="16" t="s">
        <v>55</v>
      </c>
      <c r="B40" s="5" t="s">
        <v>56</v>
      </c>
      <c r="C40" s="5" t="s">
        <v>9</v>
      </c>
      <c r="D40" s="5">
        <f>D44+D45+D46</f>
        <v>3912.9</v>
      </c>
      <c r="E40" s="29">
        <f t="shared" ref="E40:H40" si="6">E44+E45+E46</f>
        <v>885</v>
      </c>
      <c r="F40" s="29">
        <f t="shared" si="6"/>
        <v>800</v>
      </c>
      <c r="G40" s="29">
        <f t="shared" si="6"/>
        <v>800</v>
      </c>
      <c r="H40" s="29">
        <f t="shared" si="6"/>
        <v>800</v>
      </c>
      <c r="I40" s="29">
        <f t="shared" ref="I40" si="7">I44+I45+I46</f>
        <v>800</v>
      </c>
    </row>
    <row r="41" spans="1:9" ht="23.25" customHeight="1">
      <c r="A41" s="16"/>
      <c r="B41" s="5" t="s">
        <v>57</v>
      </c>
      <c r="C41" s="5" t="s">
        <v>42</v>
      </c>
      <c r="D41" s="31">
        <v>104.4</v>
      </c>
      <c r="E41" s="30">
        <f>E40/D40/E42*10000</f>
        <v>20.769050481958136</v>
      </c>
      <c r="F41" s="30">
        <f t="shared" ref="F41:I41" si="8">F40/E40/F42*10000</f>
        <v>84.245554730651165</v>
      </c>
      <c r="G41" s="30">
        <f t="shared" si="8"/>
        <v>93.896713615023472</v>
      </c>
      <c r="H41" s="30">
        <f t="shared" si="8"/>
        <v>94.161958568738228</v>
      </c>
      <c r="I41" s="30">
        <f t="shared" si="8"/>
        <v>94.161958568738228</v>
      </c>
    </row>
    <row r="42" spans="1:9" ht="18" customHeight="1">
      <c r="A42" s="16"/>
      <c r="B42" s="5" t="s">
        <v>58</v>
      </c>
      <c r="C42" s="5" t="s">
        <v>42</v>
      </c>
      <c r="D42" s="5">
        <v>103</v>
      </c>
      <c r="E42" s="5">
        <v>108.9</v>
      </c>
      <c r="F42" s="5">
        <v>107.3</v>
      </c>
      <c r="G42" s="5">
        <v>106.5</v>
      </c>
      <c r="H42" s="5">
        <v>106.2</v>
      </c>
      <c r="I42" s="5">
        <v>106.2</v>
      </c>
    </row>
    <row r="43" spans="1:9" ht="33">
      <c r="A43" s="16" t="s">
        <v>59</v>
      </c>
      <c r="B43" s="5" t="s">
        <v>60</v>
      </c>
      <c r="C43" s="5" t="s">
        <v>9</v>
      </c>
      <c r="D43" s="5"/>
      <c r="E43" s="5"/>
      <c r="F43" s="5"/>
      <c r="G43" s="5"/>
      <c r="H43" s="5"/>
      <c r="I43" s="5"/>
    </row>
    <row r="44" spans="1:9" ht="33">
      <c r="A44" s="16" t="s">
        <v>61</v>
      </c>
      <c r="B44" s="5" t="s">
        <v>62</v>
      </c>
      <c r="C44" s="5" t="s">
        <v>9</v>
      </c>
      <c r="D44" s="5">
        <v>250</v>
      </c>
      <c r="E44" s="5">
        <v>85</v>
      </c>
      <c r="F44" s="5"/>
      <c r="G44" s="5"/>
      <c r="H44" s="5"/>
      <c r="I44" s="5"/>
    </row>
    <row r="45" spans="1:9" ht="33">
      <c r="A45" s="16" t="s">
        <v>63</v>
      </c>
      <c r="B45" s="5" t="s">
        <v>64</v>
      </c>
      <c r="C45" s="5" t="s">
        <v>9</v>
      </c>
      <c r="D45" s="5">
        <v>523.9</v>
      </c>
      <c r="E45" s="5">
        <v>300</v>
      </c>
      <c r="F45" s="5">
        <v>300</v>
      </c>
      <c r="G45" s="5">
        <v>300</v>
      </c>
      <c r="H45" s="5">
        <v>300</v>
      </c>
      <c r="I45" s="5">
        <v>300</v>
      </c>
    </row>
    <row r="46" spans="1:9" ht="33">
      <c r="A46" s="16" t="s">
        <v>65</v>
      </c>
      <c r="B46" s="5" t="s">
        <v>66</v>
      </c>
      <c r="C46" s="5" t="s">
        <v>9</v>
      </c>
      <c r="D46" s="5">
        <v>3139</v>
      </c>
      <c r="E46" s="5">
        <v>500</v>
      </c>
      <c r="F46" s="5">
        <v>500</v>
      </c>
      <c r="G46" s="5">
        <v>500</v>
      </c>
      <c r="H46" s="5">
        <v>500</v>
      </c>
      <c r="I46" s="5">
        <v>500</v>
      </c>
    </row>
    <row r="47" spans="1:9" ht="16.5">
      <c r="A47" s="16" t="s">
        <v>67</v>
      </c>
      <c r="B47" s="5" t="s">
        <v>68</v>
      </c>
      <c r="C47" s="5" t="s">
        <v>69</v>
      </c>
      <c r="D47" s="5"/>
      <c r="E47" s="5"/>
      <c r="F47" s="5"/>
      <c r="G47" s="5"/>
      <c r="H47" s="5"/>
      <c r="I47" s="5"/>
    </row>
    <row r="48" spans="1:9" ht="16.5">
      <c r="A48" s="16" t="s">
        <v>70</v>
      </c>
      <c r="B48" s="7" t="s">
        <v>71</v>
      </c>
      <c r="C48" s="5"/>
      <c r="D48" s="5"/>
      <c r="E48" s="5"/>
      <c r="F48" s="5"/>
      <c r="G48" s="5"/>
      <c r="H48" s="5"/>
      <c r="I48" s="5"/>
    </row>
    <row r="49" spans="1:9" ht="16.5">
      <c r="A49" s="16" t="s">
        <v>72</v>
      </c>
      <c r="B49" s="5" t="s">
        <v>73</v>
      </c>
      <c r="C49" s="5" t="s">
        <v>9</v>
      </c>
      <c r="D49" s="5">
        <v>30000</v>
      </c>
      <c r="E49" s="30">
        <f>E50*E51*D49/10000</f>
        <v>31023</v>
      </c>
      <c r="F49" s="30">
        <f>F50*F51*E49/10000</f>
        <v>31741.18245</v>
      </c>
      <c r="G49" s="30">
        <f t="shared" ref="G49:I49" si="9">G50*G51*F49/10000</f>
        <v>33455.206302300001</v>
      </c>
      <c r="H49" s="30">
        <f t="shared" si="9"/>
        <v>35061.056204810397</v>
      </c>
      <c r="I49" s="30">
        <f t="shared" si="9"/>
        <v>36463.498453002809</v>
      </c>
    </row>
    <row r="50" spans="1:9" ht="17.25" customHeight="1">
      <c r="A50" s="16"/>
      <c r="B50" s="5" t="s">
        <v>74</v>
      </c>
      <c r="C50" s="5" t="s">
        <v>42</v>
      </c>
      <c r="D50" s="5">
        <v>99.4</v>
      </c>
      <c r="E50" s="5">
        <v>90</v>
      </c>
      <c r="F50" s="5">
        <v>95</v>
      </c>
      <c r="G50" s="5">
        <v>100</v>
      </c>
      <c r="H50" s="5">
        <v>100</v>
      </c>
      <c r="I50" s="5">
        <v>100</v>
      </c>
    </row>
    <row r="51" spans="1:9" ht="20.25" customHeight="1">
      <c r="A51" s="16"/>
      <c r="B51" s="5" t="s">
        <v>75</v>
      </c>
      <c r="C51" s="5" t="s">
        <v>42</v>
      </c>
      <c r="D51" s="21">
        <v>107.08926408202542</v>
      </c>
      <c r="E51" s="21">
        <v>114.9</v>
      </c>
      <c r="F51" s="21">
        <v>107.7</v>
      </c>
      <c r="G51" s="21">
        <v>105.4</v>
      </c>
      <c r="H51" s="21">
        <v>104.8</v>
      </c>
      <c r="I51" s="21">
        <v>104</v>
      </c>
    </row>
    <row r="52" spans="1:9" ht="16.5">
      <c r="A52" s="16" t="s">
        <v>76</v>
      </c>
      <c r="B52" s="5" t="s">
        <v>77</v>
      </c>
      <c r="C52" s="5" t="s">
        <v>9</v>
      </c>
      <c r="D52" s="5">
        <v>47</v>
      </c>
      <c r="E52" s="30">
        <f>E53*E54*D52/10000</f>
        <v>51.151980000000002</v>
      </c>
      <c r="F52" s="30">
        <f t="shared" ref="F52:I52" si="10">F53*F54*E52/10000</f>
        <v>55.244138399999997</v>
      </c>
      <c r="G52" s="30">
        <f t="shared" si="10"/>
        <v>58.727944255780791</v>
      </c>
      <c r="H52" s="30">
        <f t="shared" si="10"/>
        <v>62.434969553094184</v>
      </c>
      <c r="I52" s="30">
        <f t="shared" si="10"/>
        <v>66.313429861732402</v>
      </c>
    </row>
    <row r="53" spans="1:9" ht="19.5" customHeight="1">
      <c r="A53" s="16"/>
      <c r="B53" s="5" t="s">
        <v>74</v>
      </c>
      <c r="C53" s="5" t="s">
        <v>42</v>
      </c>
      <c r="D53" s="5">
        <v>48.8</v>
      </c>
      <c r="E53" s="29">
        <v>97</v>
      </c>
      <c r="F53" s="29">
        <v>100</v>
      </c>
      <c r="G53" s="29">
        <v>100.1</v>
      </c>
      <c r="H53" s="29">
        <v>100.2</v>
      </c>
      <c r="I53" s="29">
        <v>100.2</v>
      </c>
    </row>
    <row r="54" spans="1:9" ht="36" customHeight="1">
      <c r="A54" s="16"/>
      <c r="B54" s="5" t="s">
        <v>78</v>
      </c>
      <c r="C54" s="5" t="s">
        <v>79</v>
      </c>
      <c r="D54" s="5">
        <v>105.6</v>
      </c>
      <c r="E54" s="5">
        <v>112.2</v>
      </c>
      <c r="F54" s="5">
        <v>108</v>
      </c>
      <c r="G54" s="5">
        <v>106.2</v>
      </c>
      <c r="H54" s="5">
        <v>106.1</v>
      </c>
      <c r="I54" s="5">
        <v>106</v>
      </c>
    </row>
    <row r="55" spans="1:9" ht="33">
      <c r="A55" s="16" t="s">
        <v>80</v>
      </c>
      <c r="B55" s="5" t="s">
        <v>81</v>
      </c>
      <c r="C55" s="5" t="s">
        <v>9</v>
      </c>
      <c r="D55" s="5">
        <v>270</v>
      </c>
      <c r="E55" s="29">
        <v>265</v>
      </c>
      <c r="F55" s="29">
        <v>265</v>
      </c>
      <c r="G55" s="29">
        <v>265</v>
      </c>
      <c r="H55" s="29">
        <v>265</v>
      </c>
      <c r="I55" s="29">
        <v>265</v>
      </c>
    </row>
    <row r="56" spans="1:9" ht="16.5">
      <c r="A56" s="16" t="s">
        <v>82</v>
      </c>
      <c r="B56" s="7" t="s">
        <v>83</v>
      </c>
      <c r="C56" s="5"/>
      <c r="D56" s="5"/>
      <c r="E56" s="5"/>
      <c r="F56" s="5"/>
      <c r="G56" s="5"/>
      <c r="H56" s="5"/>
      <c r="I56" s="5"/>
    </row>
    <row r="57" spans="1:9" ht="33">
      <c r="A57" s="16" t="s">
        <v>84</v>
      </c>
      <c r="B57" s="5" t="s">
        <v>85</v>
      </c>
      <c r="C57" s="5" t="s">
        <v>86</v>
      </c>
      <c r="D57" s="5">
        <v>368</v>
      </c>
      <c r="E57" s="5">
        <v>368</v>
      </c>
      <c r="F57" s="5">
        <v>368</v>
      </c>
      <c r="G57" s="5">
        <v>368</v>
      </c>
      <c r="H57" s="5">
        <v>368</v>
      </c>
      <c r="I57" s="5">
        <v>368</v>
      </c>
    </row>
    <row r="58" spans="1:9" ht="49.5">
      <c r="A58" s="16" t="s">
        <v>87</v>
      </c>
      <c r="B58" s="5" t="s">
        <v>88</v>
      </c>
      <c r="C58" s="5" t="s">
        <v>86</v>
      </c>
      <c r="D58" s="5">
        <v>2</v>
      </c>
      <c r="E58" s="5">
        <v>12</v>
      </c>
      <c r="F58" s="5">
        <v>14</v>
      </c>
      <c r="G58" s="5">
        <v>14</v>
      </c>
      <c r="H58" s="5">
        <v>14</v>
      </c>
      <c r="I58" s="5">
        <v>14</v>
      </c>
    </row>
    <row r="59" spans="1:9" ht="33">
      <c r="A59" s="16" t="s">
        <v>89</v>
      </c>
      <c r="B59" s="5" t="s">
        <v>90</v>
      </c>
      <c r="C59" s="5" t="s">
        <v>86</v>
      </c>
      <c r="D59" s="5">
        <v>2</v>
      </c>
      <c r="E59" s="5">
        <v>12</v>
      </c>
      <c r="F59" s="5">
        <v>14</v>
      </c>
      <c r="G59" s="5">
        <v>14</v>
      </c>
      <c r="H59" s="5">
        <v>14</v>
      </c>
      <c r="I59" s="5">
        <v>14</v>
      </c>
    </row>
    <row r="60" spans="1:9" ht="33">
      <c r="A60" s="16" t="s">
        <v>91</v>
      </c>
      <c r="B60" s="5" t="s">
        <v>92</v>
      </c>
      <c r="C60" s="5" t="s">
        <v>7</v>
      </c>
      <c r="D60" s="5">
        <v>0.54</v>
      </c>
      <c r="E60" s="30">
        <f>E59/E96*100</f>
        <v>1.5706806282722512</v>
      </c>
      <c r="F60" s="30">
        <f t="shared" ref="F60:G60" si="11">F59/F96*100</f>
        <v>1.832460732984293</v>
      </c>
      <c r="G60" s="30">
        <f t="shared" si="11"/>
        <v>1.832460732984293</v>
      </c>
      <c r="H60" s="30">
        <f>H59/H96*100</f>
        <v>1.832460732984293</v>
      </c>
      <c r="I60" s="30">
        <f>I59/I96*100</f>
        <v>1.832460732984293</v>
      </c>
    </row>
    <row r="61" spans="1:9" ht="33">
      <c r="A61" s="16" t="s">
        <v>93</v>
      </c>
      <c r="B61" s="5" t="s">
        <v>94</v>
      </c>
      <c r="C61" s="5" t="s">
        <v>95</v>
      </c>
      <c r="D61" s="5">
        <v>8497.2000000000007</v>
      </c>
      <c r="E61" s="27">
        <f>E62/E57/12*1000</f>
        <v>8667.149003623188</v>
      </c>
      <c r="F61" s="27">
        <f t="shared" ref="F61:H61" si="12">F62/F57/12*1000</f>
        <v>8818.8292572463761</v>
      </c>
      <c r="G61" s="27">
        <f t="shared" si="12"/>
        <v>8915.1200181159402</v>
      </c>
      <c r="H61" s="27">
        <f t="shared" si="12"/>
        <v>9112.2395833333321</v>
      </c>
      <c r="I61" s="27">
        <f t="shared" ref="I61" si="13">I62/I57/12*1000</f>
        <v>9112.2395833333321</v>
      </c>
    </row>
    <row r="62" spans="1:9" ht="33">
      <c r="A62" s="16" t="s">
        <v>96</v>
      </c>
      <c r="B62" s="5" t="s">
        <v>97</v>
      </c>
      <c r="C62" s="5" t="s">
        <v>9</v>
      </c>
      <c r="D62" s="5">
        <v>37523</v>
      </c>
      <c r="E62" s="5">
        <v>38274.129999999997</v>
      </c>
      <c r="F62" s="5">
        <v>38943.949999999997</v>
      </c>
      <c r="G62" s="5">
        <v>39369.17</v>
      </c>
      <c r="H62" s="5">
        <v>40239.65</v>
      </c>
      <c r="I62" s="5">
        <v>40239.65</v>
      </c>
    </row>
    <row r="63" spans="1:9" ht="33">
      <c r="A63" s="16"/>
      <c r="B63" s="5" t="s">
        <v>98</v>
      </c>
      <c r="C63" s="5" t="s">
        <v>42</v>
      </c>
      <c r="D63" s="5">
        <v>105.5</v>
      </c>
      <c r="E63" s="30">
        <f>E62/D62*100</f>
        <v>102.00178557151614</v>
      </c>
      <c r="F63" s="30">
        <f t="shared" ref="F63:I63" si="14">F62/E62*100</f>
        <v>101.75005937430844</v>
      </c>
      <c r="G63" s="30">
        <f t="shared" si="14"/>
        <v>101.09187691541305</v>
      </c>
      <c r="H63" s="30">
        <f t="shared" si="14"/>
        <v>102.2110702359232</v>
      </c>
      <c r="I63" s="30">
        <f t="shared" si="14"/>
        <v>100</v>
      </c>
    </row>
    <row r="64" spans="1:9" ht="82.5">
      <c r="A64" s="16" t="s">
        <v>99</v>
      </c>
      <c r="B64" s="5" t="s">
        <v>100</v>
      </c>
      <c r="C64" s="5" t="s">
        <v>9</v>
      </c>
      <c r="D64" s="5"/>
      <c r="E64" s="5"/>
      <c r="F64" s="5"/>
      <c r="G64" s="5"/>
      <c r="H64" s="5"/>
      <c r="I64" s="5"/>
    </row>
    <row r="65" spans="1:9" ht="16.5">
      <c r="A65" s="16" t="s">
        <v>101</v>
      </c>
      <c r="B65" s="7" t="s">
        <v>102</v>
      </c>
      <c r="C65" s="5" t="s">
        <v>9</v>
      </c>
      <c r="D65" s="5">
        <v>122000</v>
      </c>
      <c r="E65" s="5">
        <v>122300</v>
      </c>
      <c r="F65" s="5">
        <v>122677</v>
      </c>
      <c r="G65" s="5">
        <v>123000</v>
      </c>
      <c r="H65" s="5">
        <v>123369</v>
      </c>
      <c r="I65" s="5">
        <v>123369</v>
      </c>
    </row>
    <row r="66" spans="1:9" ht="16.5">
      <c r="A66" s="16"/>
      <c r="B66" s="5" t="s">
        <v>98</v>
      </c>
      <c r="C66" s="5" t="s">
        <v>7</v>
      </c>
      <c r="D66" s="5">
        <v>100.4</v>
      </c>
      <c r="E66" s="5">
        <v>100.2</v>
      </c>
      <c r="F66" s="5">
        <v>100.3</v>
      </c>
      <c r="G66" s="5">
        <v>100.3</v>
      </c>
      <c r="H66" s="5">
        <v>100.3</v>
      </c>
      <c r="I66" s="5">
        <v>100.3</v>
      </c>
    </row>
    <row r="67" spans="1:9" ht="16.5">
      <c r="A67" s="16" t="s">
        <v>103</v>
      </c>
      <c r="B67" s="7" t="s">
        <v>104</v>
      </c>
      <c r="C67" s="5"/>
      <c r="D67" s="5"/>
      <c r="E67" s="5"/>
      <c r="F67" s="5"/>
      <c r="G67" s="5"/>
      <c r="H67" s="5"/>
      <c r="I67" s="5"/>
    </row>
    <row r="68" spans="1:9" ht="33">
      <c r="A68" s="16" t="s">
        <v>105</v>
      </c>
      <c r="B68" s="5" t="s">
        <v>106</v>
      </c>
      <c r="C68" s="5" t="s">
        <v>9</v>
      </c>
      <c r="D68" s="31">
        <v>1790</v>
      </c>
      <c r="E68" s="31">
        <v>2000</v>
      </c>
      <c r="F68" s="31">
        <v>2000</v>
      </c>
      <c r="G68" s="31">
        <v>2000</v>
      </c>
      <c r="H68" s="31">
        <v>2000</v>
      </c>
      <c r="I68" s="31">
        <v>2000</v>
      </c>
    </row>
    <row r="69" spans="1:9" ht="49.5">
      <c r="A69" s="16" t="s">
        <v>107</v>
      </c>
      <c r="B69" s="5" t="s">
        <v>108</v>
      </c>
      <c r="C69" s="5" t="s">
        <v>9</v>
      </c>
      <c r="D69" s="31">
        <v>1790</v>
      </c>
      <c r="E69" s="31">
        <v>2000</v>
      </c>
      <c r="F69" s="31">
        <v>2000</v>
      </c>
      <c r="G69" s="31">
        <v>2000</v>
      </c>
      <c r="H69" s="31">
        <v>2000</v>
      </c>
      <c r="I69" s="31">
        <v>2000</v>
      </c>
    </row>
    <row r="70" spans="1:9" ht="16.5">
      <c r="A70" s="16" t="s">
        <v>109</v>
      </c>
      <c r="B70" s="7" t="s">
        <v>110</v>
      </c>
      <c r="C70" s="5"/>
    </row>
    <row r="71" spans="1:9" ht="49.5">
      <c r="A71" s="16" t="s">
        <v>111</v>
      </c>
      <c r="B71" s="5" t="s">
        <v>112</v>
      </c>
      <c r="C71" s="5" t="s">
        <v>113</v>
      </c>
      <c r="D71" s="5">
        <v>6</v>
      </c>
      <c r="E71" s="5">
        <v>6</v>
      </c>
      <c r="F71" s="5">
        <v>6</v>
      </c>
      <c r="G71" s="5">
        <v>6</v>
      </c>
      <c r="H71" s="5">
        <v>6</v>
      </c>
      <c r="I71" s="5">
        <v>6</v>
      </c>
    </row>
    <row r="72" spans="1:9" ht="33">
      <c r="A72" s="16" t="s">
        <v>114</v>
      </c>
      <c r="B72" s="5" t="s">
        <v>115</v>
      </c>
      <c r="C72" s="5" t="s">
        <v>116</v>
      </c>
      <c r="D72" s="5">
        <v>10</v>
      </c>
      <c r="E72" s="5">
        <v>10</v>
      </c>
      <c r="F72" s="5">
        <v>10</v>
      </c>
      <c r="G72" s="5">
        <v>10</v>
      </c>
      <c r="H72" s="5">
        <v>10</v>
      </c>
      <c r="I72" s="5">
        <v>10</v>
      </c>
    </row>
    <row r="73" spans="1:9" ht="33">
      <c r="A73" s="16" t="s">
        <v>117</v>
      </c>
      <c r="B73" s="15" t="s">
        <v>118</v>
      </c>
      <c r="C73" s="5" t="s">
        <v>9</v>
      </c>
      <c r="D73" s="5"/>
      <c r="E73" s="5"/>
      <c r="F73" s="5"/>
      <c r="G73" s="5"/>
      <c r="H73" s="5"/>
      <c r="I73" s="5"/>
    </row>
    <row r="74" spans="1:9" ht="16.5">
      <c r="A74" s="16" t="s">
        <v>119</v>
      </c>
      <c r="B74" s="7" t="s">
        <v>120</v>
      </c>
      <c r="C74" s="5"/>
      <c r="D74" s="5"/>
      <c r="E74" s="5"/>
      <c r="F74" s="5"/>
      <c r="G74" s="5"/>
      <c r="H74" s="5"/>
      <c r="I74" s="5"/>
    </row>
    <row r="75" spans="1:9" ht="33">
      <c r="A75" s="16" t="s">
        <v>121</v>
      </c>
      <c r="B75" s="5" t="s">
        <v>122</v>
      </c>
      <c r="C75" s="5" t="s">
        <v>86</v>
      </c>
      <c r="D75" s="5"/>
      <c r="E75" s="5"/>
      <c r="F75" s="5"/>
      <c r="G75" s="5"/>
      <c r="H75" s="5"/>
      <c r="I75" s="5"/>
    </row>
    <row r="76" spans="1:9" ht="65.25" customHeight="1">
      <c r="A76" s="16" t="s">
        <v>123</v>
      </c>
      <c r="B76" s="5" t="s">
        <v>124</v>
      </c>
      <c r="C76" s="5" t="s">
        <v>86</v>
      </c>
      <c r="D76" s="5">
        <v>75</v>
      </c>
      <c r="E76" s="5">
        <v>79</v>
      </c>
      <c r="F76" s="5">
        <v>79</v>
      </c>
      <c r="G76" s="5">
        <v>79</v>
      </c>
      <c r="H76" s="5">
        <v>79</v>
      </c>
      <c r="I76" s="5">
        <v>79</v>
      </c>
    </row>
    <row r="77" spans="1:9" ht="16.5" customHeight="1">
      <c r="A77" s="16" t="s">
        <v>125</v>
      </c>
      <c r="B77" s="7" t="s">
        <v>126</v>
      </c>
      <c r="C77" s="5"/>
      <c r="D77" s="5"/>
      <c r="E77" s="5"/>
      <c r="F77" s="5"/>
      <c r="G77" s="5"/>
      <c r="H77" s="5"/>
      <c r="I77" s="5"/>
    </row>
    <row r="78" spans="1:9" ht="16.5">
      <c r="A78" s="16" t="s">
        <v>127</v>
      </c>
      <c r="B78" s="10" t="s">
        <v>128</v>
      </c>
      <c r="C78" s="5" t="s">
        <v>129</v>
      </c>
      <c r="D78" s="5">
        <v>2</v>
      </c>
      <c r="E78" s="5">
        <v>2</v>
      </c>
      <c r="F78" s="5">
        <v>2</v>
      </c>
      <c r="G78" s="5">
        <v>2</v>
      </c>
      <c r="H78" s="5">
        <v>2</v>
      </c>
      <c r="I78" s="5">
        <v>2</v>
      </c>
    </row>
    <row r="79" spans="1:9" ht="16.5">
      <c r="A79" s="16" t="s">
        <v>130</v>
      </c>
      <c r="B79" s="10" t="s">
        <v>131</v>
      </c>
      <c r="C79" s="5" t="s">
        <v>129</v>
      </c>
      <c r="D79" s="5">
        <v>4</v>
      </c>
      <c r="E79" s="5">
        <v>4</v>
      </c>
      <c r="F79" s="5">
        <v>4</v>
      </c>
      <c r="G79" s="5">
        <v>4</v>
      </c>
      <c r="H79" s="5">
        <v>4</v>
      </c>
      <c r="I79" s="5">
        <v>4</v>
      </c>
    </row>
    <row r="80" spans="1:9" ht="33">
      <c r="A80" s="16" t="s">
        <v>127</v>
      </c>
      <c r="B80" s="10" t="s">
        <v>132</v>
      </c>
      <c r="C80" s="5" t="s">
        <v>133</v>
      </c>
      <c r="D80" s="5"/>
      <c r="E80" s="5"/>
      <c r="F80" s="5"/>
      <c r="G80" s="5"/>
      <c r="H80" s="5"/>
      <c r="I80" s="5"/>
    </row>
    <row r="81" spans="1:9" ht="16.5">
      <c r="A81" s="16" t="s">
        <v>134</v>
      </c>
      <c r="B81" s="7" t="s">
        <v>135</v>
      </c>
      <c r="C81" s="5"/>
      <c r="D81" s="5"/>
      <c r="E81" s="5"/>
      <c r="F81" s="5"/>
      <c r="G81" s="5"/>
      <c r="H81" s="5"/>
      <c r="I81" s="5"/>
    </row>
    <row r="82" spans="1:9" ht="16.5">
      <c r="A82" s="16" t="s">
        <v>136</v>
      </c>
      <c r="B82" s="5" t="s">
        <v>137</v>
      </c>
      <c r="C82" s="5" t="s">
        <v>69</v>
      </c>
      <c r="D82" s="5">
        <v>21609</v>
      </c>
      <c r="E82" s="5">
        <v>21609</v>
      </c>
      <c r="F82" s="5">
        <v>21609</v>
      </c>
      <c r="G82" s="5">
        <v>21609</v>
      </c>
      <c r="H82" s="5">
        <v>21609</v>
      </c>
      <c r="I82" s="5">
        <v>21609</v>
      </c>
    </row>
    <row r="83" spans="1:9" ht="16.5">
      <c r="A83" s="16" t="s">
        <v>138</v>
      </c>
      <c r="B83" s="5" t="s">
        <v>139</v>
      </c>
      <c r="C83" s="5" t="s">
        <v>140</v>
      </c>
      <c r="D83" s="30">
        <f>D82/D95</f>
        <v>18.297205757832344</v>
      </c>
      <c r="E83" s="30">
        <f t="shared" ref="E83:H83" si="15">E82/E95</f>
        <v>18.297205757832344</v>
      </c>
      <c r="F83" s="30">
        <f t="shared" si="15"/>
        <v>18.174095878889823</v>
      </c>
      <c r="G83" s="30">
        <f t="shared" si="15"/>
        <v>18.174095878889823</v>
      </c>
      <c r="H83" s="30">
        <f t="shared" si="15"/>
        <v>18.174095878889823</v>
      </c>
      <c r="I83" s="30">
        <f t="shared" ref="I83" si="16">I82/I95</f>
        <v>18.174095878889823</v>
      </c>
    </row>
    <row r="84" spans="1:9" ht="16.5">
      <c r="A84" s="16">
        <v>13</v>
      </c>
      <c r="B84" s="7" t="s">
        <v>141</v>
      </c>
      <c r="C84" s="5"/>
      <c r="D84" s="5"/>
      <c r="E84" s="5"/>
      <c r="F84" s="5"/>
      <c r="G84" s="5"/>
      <c r="H84" s="5"/>
      <c r="I84" s="5"/>
    </row>
    <row r="85" spans="1:9" ht="33">
      <c r="A85" s="16" t="s">
        <v>142</v>
      </c>
      <c r="B85" s="5" t="s">
        <v>143</v>
      </c>
      <c r="C85" s="5" t="s">
        <v>144</v>
      </c>
      <c r="D85" s="15">
        <v>7780</v>
      </c>
      <c r="E85" s="15">
        <v>7780</v>
      </c>
      <c r="F85" s="15">
        <v>7780</v>
      </c>
      <c r="G85" s="15">
        <v>7780</v>
      </c>
      <c r="H85" s="15">
        <v>7780</v>
      </c>
      <c r="I85" s="15">
        <v>7780</v>
      </c>
    </row>
    <row r="86" spans="1:9" ht="16.5">
      <c r="A86" s="16" t="s">
        <v>145</v>
      </c>
      <c r="B86" s="5" t="s">
        <v>146</v>
      </c>
      <c r="C86" s="5" t="s">
        <v>144</v>
      </c>
      <c r="D86" s="31">
        <v>7539.5</v>
      </c>
      <c r="E86" s="31">
        <v>7539.5</v>
      </c>
      <c r="F86" s="31">
        <v>7539.5</v>
      </c>
      <c r="G86" s="31">
        <v>7539.5</v>
      </c>
      <c r="H86" s="31">
        <v>7539.5</v>
      </c>
      <c r="I86" s="31">
        <v>7539.5</v>
      </c>
    </row>
    <row r="87" spans="1:9" ht="16.5">
      <c r="A87" s="16" t="s">
        <v>147</v>
      </c>
      <c r="B87" s="5" t="s">
        <v>148</v>
      </c>
      <c r="C87" s="5" t="s">
        <v>144</v>
      </c>
      <c r="D87" s="15">
        <v>6640.1</v>
      </c>
      <c r="E87" s="15">
        <v>6640.1</v>
      </c>
      <c r="F87" s="15">
        <v>6640.1</v>
      </c>
      <c r="G87" s="15">
        <v>6640.1</v>
      </c>
      <c r="H87" s="15">
        <v>6640.1</v>
      </c>
      <c r="I87" s="15">
        <v>6640.1</v>
      </c>
    </row>
    <row r="88" spans="1:9" ht="16.5">
      <c r="A88" s="16" t="s">
        <v>149</v>
      </c>
      <c r="B88" s="5" t="s">
        <v>150</v>
      </c>
      <c r="C88" s="5" t="s">
        <v>144</v>
      </c>
      <c r="D88" s="15">
        <v>60</v>
      </c>
      <c r="E88" s="15">
        <v>60</v>
      </c>
      <c r="F88" s="15">
        <v>60</v>
      </c>
      <c r="G88" s="15">
        <v>60</v>
      </c>
      <c r="H88" s="15">
        <v>60</v>
      </c>
      <c r="I88" s="15">
        <v>60</v>
      </c>
    </row>
    <row r="89" spans="1:9" ht="16.5">
      <c r="A89" s="16" t="s">
        <v>151</v>
      </c>
      <c r="B89" s="5" t="s">
        <v>152</v>
      </c>
      <c r="C89" s="5" t="s">
        <v>144</v>
      </c>
      <c r="D89" s="5">
        <v>2432</v>
      </c>
      <c r="E89" s="5">
        <v>2432</v>
      </c>
      <c r="F89" s="5">
        <v>2432</v>
      </c>
      <c r="G89" s="5">
        <v>2432</v>
      </c>
      <c r="H89" s="5">
        <v>2432</v>
      </c>
      <c r="I89" s="5">
        <v>2432</v>
      </c>
    </row>
    <row r="90" spans="1:9" ht="16.5">
      <c r="A90" s="16" t="s">
        <v>153</v>
      </c>
      <c r="B90" s="5" t="s">
        <v>148</v>
      </c>
      <c r="C90" s="5" t="s">
        <v>144</v>
      </c>
      <c r="D90" s="5">
        <v>2432</v>
      </c>
      <c r="E90" s="5">
        <v>2432</v>
      </c>
      <c r="F90" s="5">
        <v>2432</v>
      </c>
      <c r="G90" s="5">
        <v>2432</v>
      </c>
      <c r="H90" s="5">
        <v>2432</v>
      </c>
      <c r="I90" s="5">
        <v>2432</v>
      </c>
    </row>
    <row r="91" spans="1:9" ht="16.5">
      <c r="A91" s="16" t="s">
        <v>154</v>
      </c>
      <c r="B91" s="5" t="s">
        <v>155</v>
      </c>
      <c r="C91" s="5" t="s">
        <v>144</v>
      </c>
      <c r="D91" s="5">
        <v>0.15</v>
      </c>
      <c r="E91" s="5">
        <v>0.15</v>
      </c>
      <c r="F91" s="5">
        <v>0.15</v>
      </c>
      <c r="G91" s="5">
        <v>0.15</v>
      </c>
      <c r="H91" s="5">
        <v>0.15</v>
      </c>
      <c r="I91" s="5">
        <v>0.15</v>
      </c>
    </row>
    <row r="92" spans="1:9" ht="33">
      <c r="A92" s="16" t="s">
        <v>156</v>
      </c>
      <c r="B92" s="5" t="s">
        <v>157</v>
      </c>
      <c r="C92" s="5" t="s">
        <v>144</v>
      </c>
      <c r="D92" s="5">
        <v>145</v>
      </c>
      <c r="E92" s="5">
        <v>145</v>
      </c>
      <c r="F92" s="5">
        <v>145</v>
      </c>
      <c r="G92" s="5">
        <v>145</v>
      </c>
      <c r="H92" s="5">
        <v>145</v>
      </c>
      <c r="I92" s="5">
        <v>145</v>
      </c>
    </row>
    <row r="93" spans="1:9" ht="33">
      <c r="A93" s="16" t="s">
        <v>158</v>
      </c>
      <c r="B93" s="5" t="s">
        <v>186</v>
      </c>
      <c r="C93" s="5" t="s">
        <v>144</v>
      </c>
      <c r="D93" s="5"/>
      <c r="E93" s="5"/>
      <c r="F93" s="5"/>
      <c r="G93" s="5"/>
      <c r="H93" s="5"/>
      <c r="I93" s="5"/>
    </row>
    <row r="94" spans="1:9" ht="16.5">
      <c r="A94" s="16">
        <v>14</v>
      </c>
      <c r="B94" s="7" t="s">
        <v>159</v>
      </c>
      <c r="C94" s="5"/>
      <c r="D94" s="5"/>
      <c r="E94" s="5"/>
      <c r="F94" s="5"/>
      <c r="G94" s="5"/>
      <c r="H94" s="5"/>
      <c r="I94" s="5"/>
    </row>
    <row r="95" spans="1:9" ht="36" customHeight="1">
      <c r="A95" s="16" t="s">
        <v>160</v>
      </c>
      <c r="B95" s="5" t="s">
        <v>161</v>
      </c>
      <c r="C95" s="5" t="s">
        <v>86</v>
      </c>
      <c r="D95" s="5">
        <v>1181</v>
      </c>
      <c r="E95" s="5">
        <v>1181</v>
      </c>
      <c r="F95" s="5">
        <v>1189</v>
      </c>
      <c r="G95" s="5">
        <v>1189</v>
      </c>
      <c r="H95" s="5">
        <v>1189</v>
      </c>
      <c r="I95" s="5">
        <v>1189</v>
      </c>
    </row>
    <row r="96" spans="1:9" ht="37.5" customHeight="1">
      <c r="A96" s="16" t="s">
        <v>162</v>
      </c>
      <c r="B96" s="5" t="s">
        <v>163</v>
      </c>
      <c r="C96" s="5" t="s">
        <v>86</v>
      </c>
      <c r="D96" s="5">
        <v>770</v>
      </c>
      <c r="E96" s="5">
        <v>764</v>
      </c>
      <c r="F96" s="5">
        <v>764</v>
      </c>
      <c r="G96" s="5">
        <v>764</v>
      </c>
      <c r="H96" s="5">
        <v>764</v>
      </c>
      <c r="I96" s="5">
        <v>764</v>
      </c>
    </row>
    <row r="97" spans="1:9" ht="54.75" customHeight="1">
      <c r="A97" s="16" t="s">
        <v>164</v>
      </c>
      <c r="B97" s="5" t="s">
        <v>165</v>
      </c>
      <c r="C97" s="5"/>
      <c r="D97" s="5">
        <v>150</v>
      </c>
      <c r="E97" s="5">
        <v>150</v>
      </c>
      <c r="F97" s="5">
        <v>150</v>
      </c>
      <c r="G97" s="5">
        <v>150</v>
      </c>
      <c r="H97" s="5">
        <v>150</v>
      </c>
      <c r="I97" s="5">
        <v>150</v>
      </c>
    </row>
    <row r="98" spans="1:9" ht="52.5" customHeight="1">
      <c r="A98" s="16" t="s">
        <v>166</v>
      </c>
      <c r="B98" s="5" t="s">
        <v>167</v>
      </c>
      <c r="C98" s="5" t="s">
        <v>86</v>
      </c>
      <c r="D98" s="5">
        <v>250</v>
      </c>
      <c r="E98" s="5">
        <v>250</v>
      </c>
      <c r="F98" s="5">
        <v>250</v>
      </c>
      <c r="G98" s="5">
        <v>250</v>
      </c>
      <c r="H98" s="5">
        <v>250</v>
      </c>
      <c r="I98" s="5">
        <v>250</v>
      </c>
    </row>
    <row r="99" spans="1:9" ht="18" customHeight="1">
      <c r="A99" s="16" t="s">
        <v>168</v>
      </c>
      <c r="B99" s="5" t="s">
        <v>169</v>
      </c>
      <c r="C99" s="5" t="s">
        <v>129</v>
      </c>
      <c r="D99" s="5">
        <v>385</v>
      </c>
      <c r="E99" s="5">
        <v>385</v>
      </c>
      <c r="F99" s="5">
        <v>385</v>
      </c>
      <c r="G99" s="5">
        <v>385</v>
      </c>
      <c r="H99" s="5">
        <v>385</v>
      </c>
      <c r="I99" s="5">
        <v>385</v>
      </c>
    </row>
    <row r="100" spans="1:9" ht="21.75" customHeight="1">
      <c r="A100" s="16" t="s">
        <v>170</v>
      </c>
      <c r="B100" s="5" t="s">
        <v>171</v>
      </c>
      <c r="C100" s="5" t="s">
        <v>129</v>
      </c>
      <c r="D100" s="5"/>
      <c r="E100" s="5"/>
      <c r="F100" s="5"/>
      <c r="G100" s="5"/>
      <c r="H100" s="5"/>
      <c r="I100" s="5"/>
    </row>
    <row r="101" spans="1:9" ht="33">
      <c r="A101" s="16" t="s">
        <v>172</v>
      </c>
      <c r="B101" s="5" t="s">
        <v>173</v>
      </c>
      <c r="C101" s="5"/>
      <c r="D101" s="5">
        <v>5.98</v>
      </c>
      <c r="E101" s="5">
        <v>6</v>
      </c>
      <c r="F101" s="5">
        <v>6</v>
      </c>
      <c r="G101" s="5">
        <v>6</v>
      </c>
      <c r="H101" s="5">
        <v>6</v>
      </c>
      <c r="I101" s="5">
        <v>6</v>
      </c>
    </row>
    <row r="102" spans="1:9" ht="33">
      <c r="A102" s="16" t="s">
        <v>174</v>
      </c>
      <c r="B102" s="5" t="s">
        <v>175</v>
      </c>
      <c r="C102" s="5"/>
      <c r="D102" s="5">
        <v>15.38</v>
      </c>
      <c r="E102" s="5">
        <v>11.16</v>
      </c>
      <c r="F102" s="5">
        <v>11.16</v>
      </c>
      <c r="G102" s="5">
        <v>11.16</v>
      </c>
      <c r="H102" s="5">
        <v>11.16</v>
      </c>
      <c r="I102" s="5">
        <v>11.16</v>
      </c>
    </row>
    <row r="103" spans="1:9" ht="19.5" customHeight="1">
      <c r="A103" s="16" t="s">
        <v>176</v>
      </c>
      <c r="B103" s="5" t="s">
        <v>177</v>
      </c>
      <c r="C103" s="5"/>
      <c r="D103" s="5">
        <v>-9.4</v>
      </c>
      <c r="E103" s="5">
        <v>-5.16</v>
      </c>
      <c r="F103" s="5">
        <v>-5.16</v>
      </c>
      <c r="G103" s="5">
        <v>-5.16</v>
      </c>
      <c r="H103" s="5">
        <v>-5.16</v>
      </c>
      <c r="I103" s="5">
        <v>-5.16</v>
      </c>
    </row>
    <row r="104" spans="1:9" ht="33.75" customHeight="1">
      <c r="A104" s="16" t="s">
        <v>178</v>
      </c>
      <c r="B104" s="10" t="s">
        <v>179</v>
      </c>
      <c r="C104" s="5" t="s">
        <v>86</v>
      </c>
      <c r="D104" s="31">
        <v>15</v>
      </c>
      <c r="E104" s="31">
        <v>19</v>
      </c>
      <c r="F104" s="31">
        <v>19</v>
      </c>
      <c r="G104" s="31">
        <v>19</v>
      </c>
      <c r="H104" s="31">
        <v>19</v>
      </c>
      <c r="I104" s="31">
        <v>19</v>
      </c>
    </row>
    <row r="105" spans="1:9" ht="39.75" customHeight="1">
      <c r="A105" s="16" t="s">
        <v>180</v>
      </c>
      <c r="B105" s="10" t="s">
        <v>181</v>
      </c>
      <c r="C105" s="5" t="s">
        <v>86</v>
      </c>
      <c r="D105" s="31">
        <v>4</v>
      </c>
      <c r="E105" s="31">
        <v>5</v>
      </c>
      <c r="F105" s="31">
        <v>5</v>
      </c>
      <c r="G105" s="31">
        <v>5</v>
      </c>
      <c r="H105" s="31">
        <v>5</v>
      </c>
      <c r="I105" s="31">
        <v>5</v>
      </c>
    </row>
    <row r="106" spans="1:9" ht="33">
      <c r="A106" s="16" t="s">
        <v>182</v>
      </c>
      <c r="B106" s="7" t="s">
        <v>183</v>
      </c>
      <c r="C106" s="5" t="s">
        <v>9</v>
      </c>
      <c r="D106" s="5">
        <v>5398.1</v>
      </c>
      <c r="E106" s="5">
        <v>4522.3999999999996</v>
      </c>
      <c r="F106" s="5">
        <v>4725.91</v>
      </c>
      <c r="G106" s="5">
        <v>4962.21</v>
      </c>
      <c r="H106" s="5">
        <v>5185.51</v>
      </c>
      <c r="I106" s="5">
        <v>5185.51</v>
      </c>
    </row>
    <row r="107" spans="1:9" ht="16.5">
      <c r="A107" s="16" t="s">
        <v>184</v>
      </c>
      <c r="B107" s="5" t="s">
        <v>185</v>
      </c>
      <c r="C107" s="5" t="s">
        <v>9</v>
      </c>
      <c r="D107" s="5">
        <v>604</v>
      </c>
      <c r="E107" s="5">
        <v>683.4</v>
      </c>
      <c r="F107" s="5">
        <v>709</v>
      </c>
      <c r="G107" s="5">
        <v>744</v>
      </c>
      <c r="H107" s="5">
        <v>770</v>
      </c>
      <c r="I107" s="5">
        <v>770</v>
      </c>
    </row>
  </sheetData>
  <mergeCells count="4">
    <mergeCell ref="A2:A3"/>
    <mergeCell ref="B2:B3"/>
    <mergeCell ref="C2:C3"/>
    <mergeCell ref="A1:H1"/>
  </mergeCells>
  <phoneticPr fontId="1" type="noConversion"/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1:K11">
      <formula1>0</formula1>
      <formula2>9.99999999999999E+132</formula2>
    </dataValidation>
  </dataValidation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администратор_</cp:lastModifiedBy>
  <cp:revision/>
  <dcterms:created xsi:type="dcterms:W3CDTF">2007-07-09T05:02:45Z</dcterms:created>
  <dcterms:modified xsi:type="dcterms:W3CDTF">2016-11-21T07:18:41Z</dcterms:modified>
</cp:coreProperties>
</file>